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webrob\downloads\"/>
    </mc:Choice>
  </mc:AlternateContent>
  <bookViews>
    <workbookView xWindow="0" yWindow="0" windowWidth="19180" windowHeight="6910" xr2:uid="{7D7A33B4-5622-4E85-92FF-EB7240FB6A58}"/>
  </bookViews>
  <sheets>
    <sheet name="Navigator" sheetId="1" r:id="rId1"/>
  </sheets>
  <definedNames>
    <definedName name="DMS" localSheetId="0">"A2:A3"</definedName>
  </definedNames>
  <calcPr calcId="171027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D4" i="1"/>
  <c r="D3" i="1"/>
  <c r="B4" i="1"/>
  <c r="C1048575" i="1"/>
  <c r="A1048575" i="1"/>
  <c r="B1048575" i="1" s="1"/>
  <c r="C5" i="1" l="1"/>
  <c r="D1048575" i="1"/>
  <c r="D2" i="1"/>
  <c r="E1048576" i="1"/>
  <c r="A1048576" i="1" l="1"/>
  <c r="C1048576" i="1"/>
  <c r="D1048576" i="1" s="1"/>
  <c r="A5" i="1" s="1"/>
  <c r="B2" i="1" l="1"/>
  <c r="B1048576" i="1"/>
</calcChain>
</file>

<file path=xl/sharedStrings.xml><?xml version="1.0" encoding="utf-8"?>
<sst xmlns="http://schemas.openxmlformats.org/spreadsheetml/2006/main" count="2" uniqueCount="2">
  <si>
    <t>Länge</t>
  </si>
  <si>
    <t>Breite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</si>
</sst>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000000000000"/>
    <numFmt numFmtId="166" formatCode="0.000"/>
    <numFmt numFmtId="167" formatCode="#,##0.00000000"/>
  </numFmts>
  <fonts count="3" x14ac:knownFonts="1"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7" fontId="2" fillId="0" borderId="0" xfId="0" applyNumberFormat="1" applyFont="1" applyProtection="1">
      <protection locked="0"/>
    </xf>
    <xf numFmtId="164" fontId="2" fillId="0" borderId="0" xfId="0" applyNumberFormat="1" applyFont="1" applyProtection="1"/>
    <xf numFmtId="164" fontId="2" fillId="0" borderId="0" xfId="0" applyNumberFormat="1" applyFont="1"/>
    <xf numFmtId="2" fontId="2" fillId="0" borderId="0" xfId="0" applyNumberFormat="1" applyFont="1"/>
    <xf numFmtId="0" fontId="2" fillId="0" borderId="0" xfId="0" applyFont="1"/>
    <xf numFmtId="1" fontId="2" fillId="0" borderId="0" xfId="0" applyNumberFormat="1" applyFont="1" applyProtection="1">
      <protection locked="0"/>
    </xf>
    <xf numFmtId="3" fontId="2" fillId="0" borderId="0" xfId="0" applyNumberFormat="1" applyFont="1" applyProtection="1"/>
    <xf numFmtId="3" fontId="2" fillId="0" borderId="0" xfId="0" applyNumberFormat="1" applyFont="1"/>
    <xf numFmtId="166" fontId="2" fillId="0" borderId="0" xfId="0" applyNumberFormat="1" applyFont="1" applyProtection="1">
      <protection locked="0"/>
    </xf>
    <xf numFmtId="0" fontId="2" fillId="0" borderId="0" xfId="0" applyFont="1" applyProtection="1"/>
    <xf numFmtId="165" fontId="2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A7DF0-65BB-41F3-96F0-732CFBF3E1EC}">
  <dimension ref="A1:E1048576"/>
  <sheetViews>
    <sheetView tabSelected="1" workbookViewId="0"/>
  </sheetViews>
  <sheetFormatPr baseColWidth="10" defaultRowHeight="15" x14ac:dyDescent="0.3"/>
  <cols>
    <col min="1" max="1" width="23.46484375" style="6" bestFit="1" customWidth="1"/>
    <col min="2" max="2" width="32.6640625" style="6" bestFit="1" customWidth="1"/>
    <col min="3" max="3" width="22.46484375" style="6" bestFit="1" customWidth="1"/>
    <col min="4" max="4" width="32.796875" style="6" bestFit="1" customWidth="1"/>
    <col min="5" max="5" width="25.46484375" style="6" bestFit="1" customWidth="1"/>
    <col min="6" max="16384" width="10.6640625" style="6"/>
  </cols>
  <sheetData>
    <row r="1" spans="1:5" s="1" customFormat="1" x14ac:dyDescent="0.3">
      <c r="A1" s="1" t="s">
        <v>1</v>
      </c>
      <c r="C1" s="1" t="s">
        <v>0</v>
      </c>
    </row>
    <row r="2" spans="1:5" x14ac:dyDescent="0.3">
      <c r="A2" s="2">
        <v>53.578811999999999</v>
      </c>
      <c r="B2" s="3" t="str">
        <f>IF(A2=0,"Equator",IF(A2&gt;=90,"Pol",IF(ISNUMBER(SEARCH(",",A2)),LEFT(A2,SEARCH(",",A2)-1),A2)&amp;"° "&amp;IF(A1048576&gt;0,IF(ISNUMBER(SEARCH(",",A1048576)),LEFT(A1048576,SEARCH(",",A1048576)-1),A1048576),0)&amp;"′ "&amp;IF(ISNUMBER(SEARCH(",",B1048576)),LEFT(B1048576,SEARCH(",",B1048576))&amp;MID(B1048576,SEARCH(",",B1048576)+1,3),B1048576)&amp;"″"))</f>
        <v>53° 34′ 43,723″</v>
      </c>
      <c r="C2" s="2">
        <v>9.9497289999999996</v>
      </c>
      <c r="D2" s="4" t="str">
        <f>IF(C2=0,"Greenwich",IF(C2&gt;=180,"Datumsgrenze",IF(ISNUMBER(SEARCH(",",C2)),LEFT(C2,SEARCH(",",C2)-1),C2)&amp;"° "&amp;IF(A1048575&gt;0,IF(ISNUMBER(SEARCH(",",A1048575)),LEFT(A1048575,SEARCH(",",A1048575)-1),A1048575),0)&amp;"′ "&amp;IF(ISNUMBER(SEARCH(",",B1048575)),LEFT(B1048575,SEARCH(",",B1048575))&amp;MID(B1048575,SEARCH(",",B1048575)+1,3),B1048575)&amp;"″"))</f>
        <v>9° 56′ 59,024″</v>
      </c>
      <c r="E2" s="5"/>
    </row>
    <row r="3" spans="1:5" x14ac:dyDescent="0.3">
      <c r="A3" s="7">
        <v>34</v>
      </c>
      <c r="B3" s="8" t="str">
        <f>$A$3&amp;" Minute(n) Breite = "&amp;ROUND(111.325/60*$A$3,3)&amp;" km"</f>
        <v>34 Minute(n) Breite = 63,084 km</v>
      </c>
      <c r="C3" s="7">
        <v>56</v>
      </c>
      <c r="D3" s="9" t="str">
        <f>IF($A$2="","Es ist keine Breite angegeben.",C3&amp;" Minute(n) Länge = "&amp;ROUND(1852*60*COS(A2/180*PI())/60*$C$3/1000,3))&amp;" km"</f>
        <v>56 Minute(n) Länge = 61,576 km</v>
      </c>
    </row>
    <row r="4" spans="1:5" x14ac:dyDescent="0.3">
      <c r="A4" s="10">
        <v>43.722999999999999</v>
      </c>
      <c r="B4" s="11" t="str">
        <f>$A$4&amp;" Sekunde(n) Breite = "&amp;ROUND(111.325/60/60*$A$4*1000,2)&amp;" m"</f>
        <v>43,723 Sekunde(n) Breite = 1352,07 m</v>
      </c>
      <c r="C4" s="10">
        <v>59.024000000000001</v>
      </c>
      <c r="D4" s="6" t="str">
        <f>IF($A$2="","Es ist keine Breite angegeben.",$C$4&amp;" Sekunde(n) Länge = "&amp;ROUND(1852*60*COS(A2/180*PI())/60*$C$4/60,2))&amp;" m"</f>
        <v>59,024 Sekunde(n) Länge = 1081,68 m</v>
      </c>
      <c r="E4" s="12"/>
    </row>
    <row r="5" spans="1:5" x14ac:dyDescent="0.3">
      <c r="A5" s="4" t="str">
        <f>IF(A2&gt;=90,"90 ° ist der Pol.",IF(A2="","Es ist kein Grad eingegeben.",IF(A3="","Es ist keine Minute eingegeben.",IF(A4="","Es ist keine Sekunde eingegeben.",IF(ISNUMBER(SEARCH(",",A2)),LEFT(A2,SEARCH(",",A2)-1),A2)&amp;MID($D$1048576,2,9)&amp;"°"))))</f>
        <v>53,57881183°</v>
      </c>
      <c r="C5" s="4" t="str">
        <f>IF(C2&gt;=180,"180 ° ist die Datumsgrenze.",IF(C2="","Es ist kein Grad eingegeben.",IF(C3="","Es ist keine Minute eingegeben.",IF(C4="","Es ist keine Sekunde eingegeben.",IF(ISNUMBER(SEARCH(",",C2)),LEFT(C2,SEARCH(",",C2)-1),C2)&amp;MID($D$1048575,2,9)&amp;"°"))))</f>
        <v>9,94547861°</v>
      </c>
    </row>
    <row r="6" spans="1:5" x14ac:dyDescent="0.3">
      <c r="A6" s="5"/>
    </row>
    <row r="11" spans="1:5" x14ac:dyDescent="0.3">
      <c r="C11" s="4"/>
      <c r="D11" s="5"/>
    </row>
    <row r="1048575" spans="1:5" s="12" customFormat="1" hidden="1" x14ac:dyDescent="0.3">
      <c r="A1048575" s="12">
        <f>($C$2-INT($C$2))*60</f>
        <v>56.983739999999997</v>
      </c>
      <c r="B1048575" s="12">
        <f>(A1048575-INT(A1048575))*60</f>
        <v>59.024399999999801</v>
      </c>
      <c r="C1048575" s="12">
        <f>$A$4/60</f>
        <v>0.72871666666666701</v>
      </c>
      <c r="D1048575" s="12">
        <f>($C$3&amp;IF(C1048575&gt;0,MID(C1048575,2,20),""))/60</f>
        <v>0.94547861111110998</v>
      </c>
    </row>
    <row r="1048576" spans="1:5" s="12" customFormat="1" hidden="1" x14ac:dyDescent="0.3">
      <c r="A1048576" s="12">
        <f>($A$2-INT($A$2))*60</f>
        <v>34.728720000000003</v>
      </c>
      <c r="B1048576" s="12">
        <f>(A1048576-INT(A1048576))*60</f>
        <v>43.723200000000197</v>
      </c>
      <c r="C1048576" s="12">
        <f>$A$4/60</f>
        <v>0.72871666666666701</v>
      </c>
      <c r="D1048576" s="12">
        <f>($A$3&amp;IF(C1048576&gt;0,MID(C1048576,2,6),""))/60</f>
        <v>0.57881183333333297</v>
      </c>
      <c r="E1048576" s="12">
        <f>ROUND(A4*1852*60*COS(A2/180*PI())/60/1000/60*1000,2)</f>
        <v>801.27</v>
      </c>
    </row>
  </sheetData>
  <sheetProtection algorithmName="SHA-512" hashValue="kWfBwDOsws/PN9mEXCMVjsAf5zER6jrGunSfVIwSs8N6EHkZ6xGGueHXt3SlIaYi2hhC/ACuwFV3b1q4uJwnXg==" saltValue="sF/3DF+YgmICopiJNiMAeQ==" spinCount="100000" sheet="1" objects="1" scenarios="1"/>
  <dataValidations count="6">
    <dataValidation type="decimal" allowBlank="1" showInputMessage="1" showErrorMessage="1" errorTitle="Falsche Eingabe!" error="Hier wird ein Dezimalwert zwischen 0 und 180, im Format Grad Komma Nachkommastellen eingegeben." promptTitle="DDD Eingabe" prompt="Grad oder Dezimalwert der Koordinate eingeben." sqref="C2" xr:uid="{B5EF4D22-87B1-4A60-9E15-7F34FE4186AE}">
      <formula1>0</formula1>
      <formula2>180</formula2>
    </dataValidation>
    <dataValidation allowBlank="1" showInputMessage="1" showErrorMessage="1" promptTitle="DMS-Koordinate" sqref="B2 D2" xr:uid="{0BAD8B27-E14D-4184-8416-B64BF1181C43}"/>
    <dataValidation type="whole" showInputMessage="1" showErrorMessage="1" errorTitle="Falsche Eingabe" error="Hier wird ein glatter Wert zwischen 0 und 59 eingegeben" promptTitle="DMS Eingabe" prompt="Winkelminute(n) eingeben." sqref="A3 C3" xr:uid="{38052C0A-3C88-4EB9-8443-83D2F8BFE5B1}">
      <formula1>0</formula1>
      <formula2>59</formula2>
    </dataValidation>
    <dataValidation type="decimal" showInputMessage="1" showErrorMessage="1" errorTitle="Falsche Eingabe!" error="Hier wird ein Dezimalwert zwischen 0 und 59,999 eingegeben." promptTitle="DMS Eingabe" prompt="Winkelsekunde(n) eingeben" sqref="A4 C4" xr:uid="{C19DF5DC-A01F-4914-B037-0524F749F609}">
      <formula1>0</formula1>
      <formula2>59.999</formula2>
    </dataValidation>
    <dataValidation allowBlank="1" showInputMessage="1" showErrorMessage="1" promptTitle="Dezimalkoordinate" sqref="A5 C5" xr:uid="{E1FDC6D9-2A95-4A39-9790-8C5C9BDFAB51}"/>
    <dataValidation type="decimal" showInputMessage="1" showErrorMessage="1" errorTitle="Falsche Eingabe!" error="Hier wird ein Dezimalwert zwischen 0 und 180, im Format Grad Komma Nachkommastellen eingegeben." promptTitle="DDD Eingabe" prompt="Grad oder Dezimalwert der Koordinate eingeben." sqref="A2" xr:uid="{B7A8341B-5842-4EE3-B4CA-77116A6ABD42}">
      <formula1>0</formula1>
      <formula2>90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Navigator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Geokoordinaten</dc:title>
  <dc:subject>Konversion</dc:subject>
  <dc:creator>Robbie Sandberg</dc:creator>
  <cp:keywords>GPS,Koordinaten,Geocaching,Navigation</cp:keywords>
  <cp:lastModifiedBy>Robbie Sandberg</cp:lastModifiedBy>
  <dcterms:created xsi:type="dcterms:W3CDTF">2017-10-02T07:49:18Z</dcterms:created>
  <dcterms:modified xsi:type="dcterms:W3CDTF">2017-10-08T13:33:31Z</dcterms:modified>
</cp:coreProperties>
</file>